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30" i="1"/>
  <c r="E31" i="1"/>
  <c r="E32" i="1"/>
  <c r="E33" i="1"/>
  <c r="E34" i="1"/>
  <c r="E35" i="1"/>
  <c r="D25" i="1"/>
  <c r="D26" i="1"/>
  <c r="D27" i="1"/>
  <c r="D28" i="1"/>
  <c r="D29" i="1"/>
  <c r="D30" i="1"/>
  <c r="D31" i="1"/>
  <c r="D32" i="1"/>
  <c r="D33" i="1"/>
  <c r="D34" i="1"/>
  <c r="D35" i="1"/>
  <c r="E24" i="1"/>
  <c r="D24" i="1"/>
  <c r="C25" i="1"/>
  <c r="C26" i="1"/>
  <c r="C27" i="1"/>
  <c r="C28" i="1"/>
  <c r="C29" i="1"/>
  <c r="C30" i="1"/>
  <c r="C31" i="1"/>
  <c r="C32" i="1"/>
  <c r="C33" i="1"/>
  <c r="C34" i="1"/>
  <c r="C35" i="1"/>
  <c r="C24" i="1"/>
  <c r="B21" i="1"/>
  <c r="B25" i="1" s="1"/>
  <c r="B27" i="1"/>
  <c r="B31" i="1"/>
  <c r="B35" i="1"/>
  <c r="B33" i="1" l="1"/>
  <c r="B29" i="1"/>
  <c r="B34" i="1"/>
  <c r="B32" i="1"/>
  <c r="B30" i="1"/>
  <c r="B28" i="1"/>
  <c r="B26" i="1"/>
  <c r="B24" i="1"/>
  <c r="D16" i="1"/>
  <c r="D6" i="1"/>
  <c r="D7" i="1"/>
  <c r="D8" i="1"/>
  <c r="D9" i="1"/>
  <c r="D10" i="1"/>
  <c r="D11" i="1"/>
  <c r="D12" i="1"/>
  <c r="D13" i="1"/>
  <c r="D14" i="1"/>
  <c r="D15" i="1"/>
  <c r="D5" i="1"/>
  <c r="C16" i="1"/>
  <c r="B16" i="1"/>
</calcChain>
</file>

<file path=xl/sharedStrings.xml><?xml version="1.0" encoding="utf-8"?>
<sst xmlns="http://schemas.openxmlformats.org/spreadsheetml/2006/main" count="50" uniqueCount="48">
  <si>
    <t>Data produksi dan Data Effort</t>
  </si>
  <si>
    <t>Penangkapan ikan tambang di subang</t>
  </si>
  <si>
    <t>Tahun</t>
  </si>
  <si>
    <t>Rata2</t>
  </si>
  <si>
    <t>Produksi (h) (ton)</t>
  </si>
  <si>
    <t>Effort (E) (trip)</t>
  </si>
  <si>
    <t>CPUE (ton per trip)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</si>
  <si>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</si>
  <si>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</si>
  <si>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</si>
  <si>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</si>
  <si>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</si>
  <si>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</si>
  <si>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</si>
  <si>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</si>
  <si>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</si>
  <si>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</si>
  <si>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</si>
  <si>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</si>
  <si>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</si>
  <si>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</si>
  <si>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</si>
  <si>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</si>
  <si>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</si>
  <si>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</si>
  <si>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</si>
  <si>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</si>
  <si>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</si>
  <si>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</si>
  <si>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</si>
  <si>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</si>
  <si>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 xml:space="preserve">Biaya </t>
  </si>
  <si>
    <t>harga</t>
  </si>
  <si>
    <t>RP / Ton</t>
  </si>
  <si>
    <t>RP / Trip</t>
  </si>
  <si>
    <t>Effort €</t>
  </si>
  <si>
    <t>Harvest (H)</t>
  </si>
  <si>
    <r>
      <t>Rente Ekonomi (</t>
    </r>
    <r>
      <rPr>
        <sz val="11"/>
        <color theme="1"/>
        <rFont val="Calibri"/>
        <family val="2"/>
      </rPr>
      <t>ᴨ)</t>
    </r>
  </si>
  <si>
    <t>A</t>
  </si>
  <si>
    <t>B</t>
  </si>
  <si>
    <t>E</t>
  </si>
  <si>
    <t>H</t>
  </si>
  <si>
    <t>TR</t>
  </si>
  <si>
    <t>TC</t>
  </si>
  <si>
    <t>µ</t>
  </si>
  <si>
    <t>MEY</t>
  </si>
  <si>
    <t>MSY</t>
  </si>
  <si>
    <t>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</si>
</sst>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6" formatCode="0.00000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2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0" fillId="0" borderId="17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 applyAlignment="1"/>
    <xf numFmtId="0" fontId="0" fillId="0" borderId="18" xfId="0" applyFill="1" applyBorder="1" applyAlignment="1"/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166" fontId="0" fillId="0" borderId="18" xfId="0" applyNumberFormat="1" applyFill="1" applyBorder="1" applyAlignment="1"/>
    <xf numFmtId="166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Sheet1!$D$23</c:f>
              <c:strCache>
                <c:ptCount val="1"/>
                <c:pt idx="0">
                  <c:v>TR</c:v>
                </c:pt>
              </c:strCache>
            </c:strRef>
          </c:tx>
          <c:marker>
            <c:symbol val="none"/>
          </c:marker>
          <c:xVal>
            <c:numRef>
              <c:f>Sheet1!$A$24:$A$35</c:f>
              <c:numCache>
                <c:formatCode>General</c:formatCode>
                <c:ptCount val="12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</c:numCache>
            </c:numRef>
          </c:xVal>
          <c:yVal>
            <c:numRef>
              <c:f>Sheet1!$D$24:$D$35</c:f>
              <c:numCache>
                <c:formatCode>General</c:formatCode>
                <c:ptCount val="12"/>
                <c:pt idx="0">
                  <c:v>0</c:v>
                </c:pt>
                <c:pt idx="1">
                  <c:v>2602602.6293326919</c:v>
                </c:pt>
                <c:pt idx="2">
                  <c:v>4680251.2480456904</c:v>
                </c:pt>
                <c:pt idx="3">
                  <c:v>6232945.8561389958</c:v>
                </c:pt>
                <c:pt idx="4">
                  <c:v>7260686.453612607</c:v>
                </c:pt>
                <c:pt idx="5">
                  <c:v>7763473.0404665284</c:v>
                </c:pt>
                <c:pt idx="6">
                  <c:v>7741305.6167007545</c:v>
                </c:pt>
                <c:pt idx="7">
                  <c:v>7194184.182315289</c:v>
                </c:pt>
                <c:pt idx="8">
                  <c:v>6122108.7373101274</c:v>
                </c:pt>
                <c:pt idx="9">
                  <c:v>4525079.281685276</c:v>
                </c:pt>
                <c:pt idx="10">
                  <c:v>2403095.8154407307</c:v>
                </c:pt>
                <c:pt idx="11">
                  <c:v>-243841.6614235079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Sheet1!$E$23</c:f>
              <c:strCache>
                <c:ptCount val="1"/>
                <c:pt idx="0">
                  <c:v>TC</c:v>
                </c:pt>
              </c:strCache>
            </c:strRef>
          </c:tx>
          <c:marker>
            <c:symbol val="none"/>
          </c:marker>
          <c:xVal>
            <c:numRef>
              <c:f>Sheet1!$A$24:$A$35</c:f>
              <c:numCache>
                <c:formatCode>General</c:formatCode>
                <c:ptCount val="12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</c:numCache>
            </c:numRef>
          </c:xVal>
          <c:yVal>
            <c:numRef>
              <c:f>Sheet1!$E$24:$E$35</c:f>
              <c:numCache>
                <c:formatCode>General</c:formatCode>
                <c:ptCount val="12"/>
                <c:pt idx="0">
                  <c:v>0</c:v>
                </c:pt>
                <c:pt idx="1">
                  <c:v>845108.5</c:v>
                </c:pt>
                <c:pt idx="2">
                  <c:v>1690217</c:v>
                </c:pt>
                <c:pt idx="3">
                  <c:v>2535325.5</c:v>
                </c:pt>
                <c:pt idx="4">
                  <c:v>3380434</c:v>
                </c:pt>
                <c:pt idx="5">
                  <c:v>4225542.5</c:v>
                </c:pt>
                <c:pt idx="6">
                  <c:v>5070651</c:v>
                </c:pt>
                <c:pt idx="7">
                  <c:v>5915759.5</c:v>
                </c:pt>
                <c:pt idx="8">
                  <c:v>6760868</c:v>
                </c:pt>
                <c:pt idx="9">
                  <c:v>7605976.5</c:v>
                </c:pt>
                <c:pt idx="10">
                  <c:v>8451085</c:v>
                </c:pt>
                <c:pt idx="11">
                  <c:v>9296193.5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02432"/>
        <c:axId val="119571584"/>
      </c:scatterChart>
      <c:valAx>
        <c:axId val="540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571584"/>
        <c:crosses val="autoZero"/>
        <c:crossBetween val="midCat"/>
      </c:valAx>
      <c:valAx>
        <c:axId val="11957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002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361951</xdr:colOff>
      <xdr:row>21</xdr:row>
      <xdr:rowOff>161925</xdr:rowOff>
    </xdr:from>
    <xdr:to>
      <xdr:col>13</xdr:col>
      <xdr:colOff>561976</xdr:colOff>
      <xdr:row>36</xdr:row>
      <xdr:rowOff>47625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O5" sqref="O5"/>
    </sheetView>
  </sheetViews>
  <sheetFormatPr defaultRowHeight="15" x14ac:dyDescent="0.25"/>
  <cols>
    <col min="2" max="2" width="16.7109375" bestFit="1" customWidth="1"/>
    <col min="3" max="3" width="14" bestFit="1" customWidth="1"/>
    <col min="4" max="4" width="17.7109375" bestFit="1" customWidth="1"/>
    <col min="6" max="6" width="18" bestFit="1" customWidth="1"/>
    <col min="7" max="7" width="11.28515625" bestFit="1" customWidth="1"/>
  </cols>
  <sheetData>
    <row r="1" spans="1:17" x14ac:dyDescent="0.25">
      <c r="A1" s="24" t="s">
        <v>0</v>
      </c>
      <c r="B1" s="24"/>
      <c r="C1" s="24"/>
      <c r="D1" s="24"/>
    </row>
    <row r="2" spans="1:17" x14ac:dyDescent="0.25">
      <c r="A2" s="24" t="s">
        <v>1</v>
      </c>
      <c r="B2" s="24"/>
      <c r="C2" s="24"/>
      <c r="D2" s="24"/>
    </row>
    <row r="3" spans="1:17" ht="15.75" thickBot="1" x14ac:dyDescent="0.3"/>
    <row r="4" spans="1:17" ht="15.75" thickBot="1" x14ac:dyDescent="0.3">
      <c r="A4" s="16" t="s">
        <v>2</v>
      </c>
      <c r="B4" s="17" t="s">
        <v>4</v>
      </c>
      <c r="C4" s="18" t="s">
        <v>5</v>
      </c>
      <c r="D4" s="19" t="s">
        <v>6</v>
      </c>
      <c r="F4" t="s">
        <v>7</v>
      </c>
      <c r="O4" t="s">
        <v>45</v>
      </c>
      <c r="P4" t="s">
        <v>46</v>
      </c>
      <c r="Q4" t="s">
        <v>47</v>
      </c>
    </row>
    <row r="5" spans="1:17" ht="15.75" thickBot="1" x14ac:dyDescent="0.3">
      <c r="A5" s="12">
        <v>1998</v>
      </c>
      <c r="B5" s="13">
        <v>1291.2</v>
      </c>
      <c r="C5" s="14">
        <v>4320</v>
      </c>
      <c r="D5" s="15">
        <f>B5/C5</f>
        <v>0.29888888888888893</v>
      </c>
      <c r="M5" t="s">
        <v>35</v>
      </c>
    </row>
    <row r="6" spans="1:17" x14ac:dyDescent="0.25">
      <c r="A6" s="4">
        <v>1999</v>
      </c>
      <c r="B6" s="3">
        <v>1110.2</v>
      </c>
      <c r="C6" s="1">
        <v>4320</v>
      </c>
      <c r="D6" s="2">
        <f t="shared" ref="D6:D15" si="0">B6/C6</f>
        <v>0.25699074074074074</v>
      </c>
      <c r="F6" s="23" t="s">
        <v>8</v>
      </c>
      <c r="G6" s="23"/>
      <c r="M6" t="s">
        <v>36</v>
      </c>
    </row>
    <row r="7" spans="1:17" x14ac:dyDescent="0.25">
      <c r="A7" s="4">
        <v>2000</v>
      </c>
      <c r="B7" s="3">
        <v>1475.6</v>
      </c>
      <c r="C7" s="1">
        <v>4608</v>
      </c>
      <c r="D7" s="2">
        <f t="shared" si="0"/>
        <v>0.32022569444444443</v>
      </c>
      <c r="F7" s="20" t="s">
        <v>9</v>
      </c>
      <c r="G7" s="20">
        <v>0.88883896537848539</v>
      </c>
      <c r="M7" t="s">
        <v>37</v>
      </c>
    </row>
    <row r="8" spans="1:17" x14ac:dyDescent="0.25">
      <c r="A8" s="4">
        <v>2001</v>
      </c>
      <c r="B8" s="3">
        <v>2049.6</v>
      </c>
      <c r="C8" s="1">
        <v>4800</v>
      </c>
      <c r="D8" s="2">
        <f t="shared" si="0"/>
        <v>0.42699999999999999</v>
      </c>
      <c r="F8" s="20" t="s">
        <v>10</v>
      </c>
      <c r="G8" s="20">
        <v>0.79003470637509632</v>
      </c>
    </row>
    <row r="9" spans="1:17" x14ac:dyDescent="0.25">
      <c r="A9" s="4">
        <v>2002</v>
      </c>
      <c r="B9" s="3">
        <v>2064.5</v>
      </c>
      <c r="C9" s="1">
        <v>2813</v>
      </c>
      <c r="D9" s="2">
        <f t="shared" si="0"/>
        <v>0.73391397084962673</v>
      </c>
      <c r="F9" s="20" t="s">
        <v>11</v>
      </c>
      <c r="G9" s="20">
        <v>0.76670522930566265</v>
      </c>
    </row>
    <row r="10" spans="1:17" x14ac:dyDescent="0.25">
      <c r="A10" s="4">
        <v>2003</v>
      </c>
      <c r="B10" s="3">
        <v>1943.5</v>
      </c>
      <c r="C10" s="1">
        <v>2907</v>
      </c>
      <c r="D10" s="2">
        <f t="shared" si="0"/>
        <v>0.66855865153078775</v>
      </c>
      <c r="F10" s="20" t="s">
        <v>12</v>
      </c>
      <c r="G10" s="20">
        <v>0.29181981315846706</v>
      </c>
    </row>
    <row r="11" spans="1:17" ht="15.75" thickBot="1" x14ac:dyDescent="0.3">
      <c r="A11" s="4">
        <v>2004</v>
      </c>
      <c r="B11" s="3">
        <v>1355.5</v>
      </c>
      <c r="C11" s="1">
        <v>4600</v>
      </c>
      <c r="D11" s="2">
        <f t="shared" si="0"/>
        <v>0.29467391304347829</v>
      </c>
      <c r="F11" s="21" t="s">
        <v>13</v>
      </c>
      <c r="G11" s="21">
        <v>11</v>
      </c>
    </row>
    <row r="12" spans="1:17" x14ac:dyDescent="0.25">
      <c r="A12" s="4">
        <v>2005</v>
      </c>
      <c r="B12" s="3">
        <v>775.8</v>
      </c>
      <c r="C12" s="1">
        <v>1078</v>
      </c>
      <c r="D12" s="2">
        <f t="shared" si="0"/>
        <v>0.71966604823747682</v>
      </c>
    </row>
    <row r="13" spans="1:17" ht="15.75" thickBot="1" x14ac:dyDescent="0.3">
      <c r="A13" s="4">
        <v>2006</v>
      </c>
      <c r="B13" s="3">
        <v>1401.3</v>
      </c>
      <c r="C13" s="1">
        <v>766</v>
      </c>
      <c r="D13" s="2">
        <f t="shared" si="0"/>
        <v>1.8293733681462141</v>
      </c>
      <c r="F13" t="s">
        <v>14</v>
      </c>
    </row>
    <row r="14" spans="1:17" x14ac:dyDescent="0.25">
      <c r="A14" s="4">
        <v>2007</v>
      </c>
      <c r="B14" s="3">
        <v>1337.5</v>
      </c>
      <c r="C14" s="1">
        <v>907</v>
      </c>
      <c r="D14" s="2">
        <f t="shared" si="0"/>
        <v>1.4746416758544654</v>
      </c>
      <c r="F14" s="22"/>
      <c r="G14" s="22" t="s">
        <v>19</v>
      </c>
      <c r="H14" s="22" t="s">
        <v>20</v>
      </c>
      <c r="I14" s="22" t="s">
        <v>21</v>
      </c>
      <c r="J14" s="22" t="s">
        <v>22</v>
      </c>
      <c r="K14" s="22" t="s">
        <v>23</v>
      </c>
    </row>
    <row r="15" spans="1:17" ht="15.75" thickBot="1" x14ac:dyDescent="0.3">
      <c r="A15" s="5">
        <v>2008</v>
      </c>
      <c r="B15" s="6">
        <v>1607</v>
      </c>
      <c r="C15" s="7">
        <v>909</v>
      </c>
      <c r="D15" s="8">
        <f t="shared" si="0"/>
        <v>1.7678767876787678</v>
      </c>
      <c r="F15" s="20" t="s">
        <v>15</v>
      </c>
      <c r="G15" s="20">
        <v>1</v>
      </c>
      <c r="H15" s="20">
        <v>2.8838370444863353</v>
      </c>
      <c r="I15" s="20">
        <v>2.8838370444863353</v>
      </c>
      <c r="J15" s="20">
        <v>33.864226961614953</v>
      </c>
      <c r="K15" s="20">
        <v>2.5328233408684144E-4</v>
      </c>
    </row>
    <row r="16" spans="1:17" ht="15.75" thickBot="1" x14ac:dyDescent="0.3">
      <c r="A16" s="9" t="s">
        <v>3</v>
      </c>
      <c r="B16" s="10">
        <f>AVERAGE(B5:B15)</f>
        <v>1491.9727272727271</v>
      </c>
      <c r="C16" s="10">
        <f>AVERAGE(C5:C15)</f>
        <v>2911.6363636363635</v>
      </c>
      <c r="D16" s="11">
        <f>AVERAGE(D5:D15)</f>
        <v>0.79925543085589912</v>
      </c>
      <c r="F16" s="20" t="s">
        <v>16</v>
      </c>
      <c r="G16" s="20">
        <v>9</v>
      </c>
      <c r="H16" s="20">
        <v>0.76642923016658371</v>
      </c>
      <c r="I16" s="20">
        <v>8.515880335184263E-2</v>
      </c>
      <c r="J16" s="20"/>
      <c r="K16" s="20"/>
    </row>
    <row r="17" spans="1:14" ht="15.75" thickBot="1" x14ac:dyDescent="0.3">
      <c r="F17" s="21" t="s">
        <v>17</v>
      </c>
      <c r="G17" s="21">
        <v>10</v>
      </c>
      <c r="H17" s="21">
        <v>3.6502662746529189</v>
      </c>
      <c r="I17" s="21"/>
      <c r="J17" s="21"/>
      <c r="K17" s="21"/>
    </row>
    <row r="18" spans="1:14" ht="15.75" thickBot="1" x14ac:dyDescent="0.3">
      <c r="A18" t="s">
        <v>31</v>
      </c>
      <c r="B18">
        <v>1690.2170000000001</v>
      </c>
      <c r="C18" t="s">
        <v>34</v>
      </c>
    </row>
    <row r="19" spans="1:14" x14ac:dyDescent="0.25">
      <c r="A19" t="s">
        <v>32</v>
      </c>
      <c r="B19">
        <v>3344.6239999999998</v>
      </c>
      <c r="C19" t="s">
        <v>33</v>
      </c>
      <c r="F19" s="22"/>
      <c r="G19" s="22" t="s">
        <v>24</v>
      </c>
      <c r="H19" s="22" t="s">
        <v>12</v>
      </c>
      <c r="I19" s="22" t="s">
        <v>25</v>
      </c>
      <c r="J19" s="22" t="s">
        <v>26</v>
      </c>
      <c r="K19" s="22" t="s">
        <v>27</v>
      </c>
      <c r="L19" s="22" t="s">
        <v>28</v>
      </c>
      <c r="M19" s="22" t="s">
        <v>29</v>
      </c>
      <c r="N19" s="22" t="s">
        <v>30</v>
      </c>
    </row>
    <row r="20" spans="1:14" x14ac:dyDescent="0.25">
      <c r="A20" t="s">
        <v>38</v>
      </c>
      <c r="B20">
        <v>1.7132449999999999</v>
      </c>
      <c r="F20" s="20" t="s">
        <v>18</v>
      </c>
      <c r="G20" s="20">
        <v>1.71324467841081</v>
      </c>
      <c r="H20" s="20">
        <v>0.18002808342284976</v>
      </c>
      <c r="I20" s="20">
        <v>9.5165412297743721</v>
      </c>
      <c r="J20" s="20">
        <v>5.3965870182882922E-6</v>
      </c>
      <c r="K20" s="20">
        <v>1.3059928599909776</v>
      </c>
      <c r="L20" s="20">
        <v>2.1204964968306426</v>
      </c>
      <c r="M20" s="20">
        <v>1.3059928599909776</v>
      </c>
      <c r="N20" s="20">
        <v>2.1204964968306426</v>
      </c>
    </row>
    <row r="21" spans="1:14" ht="15.75" thickBot="1" x14ac:dyDescent="0.3">
      <c r="A21" t="s">
        <v>39</v>
      </c>
      <c r="B21" s="26">
        <f>-G21</f>
        <v>3.1390913335531471E-4</v>
      </c>
      <c r="F21" s="21" t="s">
        <v>5</v>
      </c>
      <c r="G21" s="25">
        <v>-3.1390913335531471E-4</v>
      </c>
      <c r="H21" s="21">
        <v>5.3942785502507114E-5</v>
      </c>
      <c r="I21" s="21">
        <v>-5.8192978065755439</v>
      </c>
      <c r="J21" s="21">
        <v>2.5328233408684165E-4</v>
      </c>
      <c r="K21" s="21">
        <v>-4.3593619196109838E-4</v>
      </c>
      <c r="L21" s="21">
        <v>-1.9188207474953104E-4</v>
      </c>
      <c r="M21" s="21">
        <v>-4.3593619196109838E-4</v>
      </c>
      <c r="N21" s="21">
        <v>-1.9188207474953104E-4</v>
      </c>
    </row>
    <row r="23" spans="1:14" x14ac:dyDescent="0.25">
      <c r="A23" s="27" t="s">
        <v>40</v>
      </c>
      <c r="B23" s="28" t="s">
        <v>41</v>
      </c>
      <c r="C23" s="31" t="s">
        <v>44</v>
      </c>
      <c r="D23" t="s">
        <v>42</v>
      </c>
      <c r="E23" t="s">
        <v>43</v>
      </c>
    </row>
    <row r="24" spans="1:14" x14ac:dyDescent="0.25">
      <c r="A24">
        <v>0</v>
      </c>
      <c r="B24" s="29">
        <f>($G$20*A24)-($B$21*(A24^2))</f>
        <v>0</v>
      </c>
      <c r="C24" s="30">
        <f>($B$19*B24)-($B$18*A24)</f>
        <v>0</v>
      </c>
      <c r="D24">
        <f>$B$19*B24</f>
        <v>0</v>
      </c>
      <c r="E24">
        <f>$B$18*A24</f>
        <v>0</v>
      </c>
    </row>
    <row r="25" spans="1:14" x14ac:dyDescent="0.25">
      <c r="A25">
        <v>500</v>
      </c>
      <c r="B25" s="29">
        <f t="shared" ref="B25:B35" si="1">($G$20*A25)-($B$21*(A25^2))</f>
        <v>778.14505586657629</v>
      </c>
      <c r="C25" s="30">
        <f t="shared" ref="C25:C35" si="2">($B$19*B25)-($B$18*A25)</f>
        <v>1757494.1293326919</v>
      </c>
      <c r="D25">
        <f t="shared" ref="D25:D35" si="3">$B$19*B25</f>
        <v>2602602.6293326919</v>
      </c>
      <c r="E25">
        <f>$B$18*A25</f>
        <v>845108.5</v>
      </c>
    </row>
    <row r="26" spans="1:14" x14ac:dyDescent="0.25">
      <c r="A26">
        <v>1000</v>
      </c>
      <c r="B26" s="29">
        <f t="shared" si="1"/>
        <v>1399.3355450554952</v>
      </c>
      <c r="C26" s="30">
        <f t="shared" si="2"/>
        <v>2990034.2480456904</v>
      </c>
      <c r="D26">
        <f t="shared" si="3"/>
        <v>4680251.2480456904</v>
      </c>
      <c r="E26">
        <f t="shared" ref="E25:E35" si="4">$B$18*A26</f>
        <v>1690217</v>
      </c>
    </row>
    <row r="27" spans="1:14" x14ac:dyDescent="0.25">
      <c r="A27">
        <v>1500</v>
      </c>
      <c r="B27" s="29">
        <f t="shared" si="1"/>
        <v>1863.5714675667568</v>
      </c>
      <c r="C27" s="30">
        <f t="shared" si="2"/>
        <v>3697620.3561389958</v>
      </c>
      <c r="D27">
        <f t="shared" si="3"/>
        <v>6232945.8561389958</v>
      </c>
      <c r="E27">
        <f t="shared" si="4"/>
        <v>2535325.5</v>
      </c>
    </row>
    <row r="28" spans="1:14" x14ac:dyDescent="0.25">
      <c r="A28">
        <v>2000</v>
      </c>
      <c r="B28" s="29">
        <f t="shared" si="1"/>
        <v>2170.8528234003606</v>
      </c>
      <c r="C28" s="30">
        <f t="shared" si="2"/>
        <v>3880252.453612607</v>
      </c>
      <c r="D28">
        <f t="shared" si="3"/>
        <v>7260686.453612607</v>
      </c>
      <c r="E28">
        <f t="shared" si="4"/>
        <v>3380434</v>
      </c>
    </row>
    <row r="29" spans="1:14" x14ac:dyDescent="0.25">
      <c r="A29">
        <v>2500</v>
      </c>
      <c r="B29" s="29">
        <f t="shared" si="1"/>
        <v>2321.1796125563078</v>
      </c>
      <c r="C29" s="30">
        <f t="shared" si="2"/>
        <v>3537930.5404665284</v>
      </c>
      <c r="D29">
        <f t="shared" si="3"/>
        <v>7763473.0404665284</v>
      </c>
      <c r="E29">
        <f t="shared" si="4"/>
        <v>4225542.5</v>
      </c>
    </row>
    <row r="30" spans="1:14" x14ac:dyDescent="0.25">
      <c r="A30">
        <v>3000</v>
      </c>
      <c r="B30" s="29">
        <f t="shared" si="1"/>
        <v>2314.5518350345974</v>
      </c>
      <c r="C30" s="30">
        <f t="shared" si="2"/>
        <v>2670654.6167007545</v>
      </c>
      <c r="D30">
        <f t="shared" si="3"/>
        <v>7741305.6167007545</v>
      </c>
      <c r="E30">
        <f t="shared" si="4"/>
        <v>5070651</v>
      </c>
    </row>
    <row r="31" spans="1:14" x14ac:dyDescent="0.25">
      <c r="A31">
        <v>3500</v>
      </c>
      <c r="B31" s="29">
        <f t="shared" si="1"/>
        <v>2150.9694908352299</v>
      </c>
      <c r="C31" s="30">
        <f t="shared" si="2"/>
        <v>1278424.682315289</v>
      </c>
      <c r="D31">
        <f t="shared" si="3"/>
        <v>7194184.182315289</v>
      </c>
      <c r="E31">
        <f t="shared" si="4"/>
        <v>5915759.5</v>
      </c>
    </row>
    <row r="32" spans="1:14" x14ac:dyDescent="0.25">
      <c r="A32">
        <v>4000</v>
      </c>
      <c r="B32" s="29">
        <f t="shared" si="1"/>
        <v>1830.4325799582039</v>
      </c>
      <c r="C32" s="30">
        <f t="shared" si="2"/>
        <v>-638759.26268987264</v>
      </c>
      <c r="D32">
        <f t="shared" si="3"/>
        <v>6122108.7373101274</v>
      </c>
      <c r="E32">
        <f t="shared" si="4"/>
        <v>6760868</v>
      </c>
    </row>
    <row r="33" spans="1:5" x14ac:dyDescent="0.25">
      <c r="A33">
        <v>4500</v>
      </c>
      <c r="B33" s="29">
        <f t="shared" si="1"/>
        <v>1352.9411024035217</v>
      </c>
      <c r="C33" s="30">
        <f t="shared" si="2"/>
        <v>-3080897.218314724</v>
      </c>
      <c r="D33">
        <f t="shared" si="3"/>
        <v>4525079.281685276</v>
      </c>
      <c r="E33">
        <f t="shared" si="4"/>
        <v>7605976.5</v>
      </c>
    </row>
    <row r="34" spans="1:5" x14ac:dyDescent="0.25">
      <c r="A34">
        <v>5000</v>
      </c>
      <c r="B34" s="29">
        <f t="shared" si="1"/>
        <v>718.49505817118188</v>
      </c>
      <c r="C34" s="30">
        <f t="shared" si="2"/>
        <v>-6047989.1845592689</v>
      </c>
      <c r="D34">
        <f t="shared" si="3"/>
        <v>2403095.8154407307</v>
      </c>
      <c r="E34">
        <f t="shared" si="4"/>
        <v>8451085</v>
      </c>
    </row>
    <row r="35" spans="1:5" x14ac:dyDescent="0.25">
      <c r="A35">
        <v>5500</v>
      </c>
      <c r="B35" s="29">
        <f t="shared" si="1"/>
        <v>-72.905552738815459</v>
      </c>
      <c r="C35" s="30">
        <f t="shared" si="2"/>
        <v>-9540035.1614235081</v>
      </c>
      <c r="D35">
        <f t="shared" si="3"/>
        <v>-243841.6614235079</v>
      </c>
      <c r="E35">
        <f t="shared" si="4"/>
        <v>9296193.5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Rizaldi</dc:creator>
  <cp:lastModifiedBy>Rizaldi</cp:lastModifiedBy>
  <dcterms:created xsi:type="dcterms:W3CDTF">2013-12-05T03:26:58Z</dcterms:created>
  <dcterms:modified xsi:type="dcterms:W3CDTF">2013-12-05T04:47:00Z</dcterms:modified>
</cp:coreProperties>
</file>